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R:\01 - ACER CART\001 AGM 2019\01 AGM-19 Documents\"/>
    </mc:Choice>
  </mc:AlternateContent>
  <xr:revisionPtr revIDLastSave="0" documentId="8_{2BF9727B-1740-4170-A828-982BBC0F3808}" xr6:coauthVersionLast="43" xr6:coauthVersionMax="43" xr10:uidLastSave="{00000000-0000-0000-0000-000000000000}"/>
  <bookViews>
    <workbookView xWindow="-93" yWindow="-93" windowWidth="25786" windowHeight="13986" xr2:uid="{00000000-000D-0000-FFFF-FFFF00000000}"/>
  </bookViews>
  <sheets>
    <sheet name="Feuil1" sheetId="1" r:id="rId1"/>
    <sheet name="Feuil2" sheetId="2" r:id="rId2"/>
    <sheet name="Feuil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0" i="1" l="1"/>
  <c r="G11" i="1"/>
  <c r="G12" i="1"/>
  <c r="G13" i="1"/>
  <c r="G14" i="1"/>
  <c r="G15" i="1"/>
  <c r="G16" i="1"/>
  <c r="G17" i="1"/>
  <c r="G18" i="1"/>
  <c r="G19" i="1"/>
  <c r="G20" i="1"/>
  <c r="G21" i="1"/>
  <c r="G22" i="1"/>
  <c r="B23" i="1"/>
  <c r="C23" i="1"/>
  <c r="E23" i="1"/>
  <c r="F23" i="1"/>
  <c r="G23" i="1"/>
  <c r="E26" i="1"/>
  <c r="F26" i="1"/>
  <c r="G26" i="1"/>
  <c r="E27" i="1"/>
  <c r="F27" i="1"/>
  <c r="G27" i="1"/>
  <c r="E28" i="1"/>
  <c r="G28" i="1" s="1"/>
  <c r="F28" i="1"/>
  <c r="T28" i="1" l="1"/>
  <c r="T27" i="1"/>
  <c r="T26" i="1"/>
  <c r="T23" i="1"/>
  <c r="V22" i="1"/>
  <c r="U22" i="1"/>
  <c r="V21" i="1"/>
  <c r="U21" i="1"/>
  <c r="V20" i="1"/>
  <c r="U20" i="1"/>
  <c r="V19" i="1"/>
  <c r="U19" i="1"/>
  <c r="V18" i="1"/>
  <c r="U18" i="1"/>
  <c r="V17" i="1"/>
  <c r="U17" i="1"/>
  <c r="U27" i="1" s="1"/>
  <c r="V16" i="1"/>
  <c r="U16" i="1"/>
  <c r="V15" i="1"/>
  <c r="U15" i="1"/>
  <c r="V14" i="1"/>
  <c r="U14" i="1"/>
  <c r="V13" i="1"/>
  <c r="U13" i="1"/>
  <c r="V12" i="1"/>
  <c r="U12" i="1"/>
  <c r="V11" i="1"/>
  <c r="U11" i="1"/>
  <c r="V10" i="1"/>
  <c r="U10" i="1"/>
  <c r="V27" i="1" l="1"/>
  <c r="U28" i="1"/>
  <c r="U23" i="1"/>
  <c r="U26" i="1"/>
  <c r="Q28" i="1"/>
  <c r="V28" i="1" s="1"/>
  <c r="Q27" i="1"/>
  <c r="Q26" i="1"/>
  <c r="V26" i="1" s="1"/>
  <c r="Q23" i="1"/>
  <c r="V23" i="1" s="1"/>
  <c r="S22" i="1"/>
  <c r="R22" i="1"/>
  <c r="S21" i="1"/>
  <c r="R21" i="1"/>
  <c r="S20" i="1"/>
  <c r="R20" i="1"/>
  <c r="S19" i="1"/>
  <c r="R19" i="1"/>
  <c r="S18" i="1"/>
  <c r="R18" i="1"/>
  <c r="S17" i="1"/>
  <c r="R17" i="1"/>
  <c r="R27" i="1" s="1"/>
  <c r="S16" i="1"/>
  <c r="R16" i="1"/>
  <c r="S15" i="1"/>
  <c r="R15" i="1"/>
  <c r="S14" i="1"/>
  <c r="R14" i="1"/>
  <c r="S13" i="1"/>
  <c r="R13" i="1"/>
  <c r="S12" i="1"/>
  <c r="R12" i="1"/>
  <c r="S11" i="1"/>
  <c r="R11" i="1"/>
  <c r="S10" i="1"/>
  <c r="R10" i="1"/>
  <c r="R28" i="1" l="1"/>
  <c r="R26" i="1"/>
  <c r="R23" i="1"/>
  <c r="N28" i="1"/>
  <c r="S28" i="1" s="1"/>
  <c r="N27" i="1"/>
  <c r="S27" i="1" s="1"/>
  <c r="N26" i="1"/>
  <c r="S26" i="1" s="1"/>
  <c r="N23" i="1" l="1"/>
  <c r="S23" i="1" s="1"/>
  <c r="P22" i="1"/>
  <c r="O22" i="1"/>
  <c r="P21" i="1"/>
  <c r="O21" i="1"/>
  <c r="P20" i="1"/>
  <c r="O20" i="1"/>
  <c r="P19" i="1"/>
  <c r="O19" i="1"/>
  <c r="P18" i="1"/>
  <c r="O18" i="1"/>
  <c r="P17" i="1"/>
  <c r="O17" i="1"/>
  <c r="O27" i="1" s="1"/>
  <c r="P16" i="1"/>
  <c r="O16" i="1"/>
  <c r="P15" i="1"/>
  <c r="O15" i="1"/>
  <c r="P14" i="1"/>
  <c r="O14" i="1"/>
  <c r="P13" i="1"/>
  <c r="O13" i="1"/>
  <c r="P12" i="1"/>
  <c r="O12" i="1"/>
  <c r="P11" i="1"/>
  <c r="O11" i="1"/>
  <c r="P10" i="1"/>
  <c r="O10" i="1"/>
  <c r="O26" i="1" l="1"/>
  <c r="O28" i="1"/>
  <c r="O23" i="1"/>
  <c r="K28" i="1"/>
  <c r="P28" i="1" s="1"/>
  <c r="K27" i="1"/>
  <c r="P27" i="1" s="1"/>
  <c r="K26" i="1"/>
  <c r="P26" i="1" s="1"/>
  <c r="J28" i="1"/>
  <c r="J26" i="1"/>
  <c r="J22" i="1"/>
  <c r="J21" i="1"/>
  <c r="J20" i="1"/>
  <c r="J19" i="1"/>
  <c r="J18" i="1"/>
  <c r="J17" i="1"/>
  <c r="J16" i="1"/>
  <c r="J15" i="1"/>
  <c r="J14" i="1"/>
  <c r="J13" i="1"/>
  <c r="J12" i="1"/>
  <c r="J11" i="1"/>
  <c r="J10" i="1"/>
  <c r="I23" i="1"/>
  <c r="K23" i="1"/>
  <c r="H23" i="1"/>
  <c r="M14" i="1"/>
  <c r="M11" i="1"/>
  <c r="M13" i="1"/>
  <c r="M12" i="1"/>
  <c r="M15" i="1"/>
  <c r="M16" i="1"/>
  <c r="M17" i="1"/>
  <c r="M18" i="1"/>
  <c r="M19" i="1"/>
  <c r="M20" i="1"/>
  <c r="M21" i="1"/>
  <c r="M22" i="1"/>
  <c r="M10" i="1"/>
  <c r="L22" i="1"/>
  <c r="L21" i="1"/>
  <c r="L20" i="1"/>
  <c r="L19" i="1"/>
  <c r="L18" i="1"/>
  <c r="L17" i="1"/>
  <c r="L27" i="1" s="1"/>
  <c r="L10" i="1"/>
  <c r="L16" i="1"/>
  <c r="L15" i="1"/>
  <c r="L12" i="1"/>
  <c r="L13" i="1"/>
  <c r="L11" i="1"/>
  <c r="L14" i="1"/>
  <c r="J23" i="1" l="1"/>
  <c r="L23" i="1"/>
  <c r="M23" i="1"/>
  <c r="P23" i="1"/>
  <c r="J27" i="1"/>
  <c r="L26" i="1"/>
  <c r="L28" i="1"/>
  <c r="M28" i="1"/>
  <c r="M27" i="1"/>
  <c r="M26" i="1"/>
</calcChain>
</file>

<file path=xl/sharedStrings.xml><?xml version="1.0" encoding="utf-8"?>
<sst xmlns="http://schemas.openxmlformats.org/spreadsheetml/2006/main" count="48" uniqueCount="32">
  <si>
    <t>East</t>
  </si>
  <si>
    <t>RTANL</t>
  </si>
  <si>
    <t>PEIRTA</t>
  </si>
  <si>
    <t>RTO-NSTU</t>
  </si>
  <si>
    <t>SERFNB</t>
  </si>
  <si>
    <t>NBSRT</t>
  </si>
  <si>
    <t>QART</t>
  </si>
  <si>
    <t>QPARSE</t>
  </si>
  <si>
    <t>Ontario</t>
  </si>
  <si>
    <t>RTO/ERO</t>
  </si>
  <si>
    <t>West</t>
  </si>
  <si>
    <t xml:space="preserve">RTAM </t>
  </si>
  <si>
    <t>STS</t>
  </si>
  <si>
    <t>ARTA</t>
  </si>
  <si>
    <t>BCRTA</t>
  </si>
  <si>
    <t>YRTA</t>
  </si>
  <si>
    <t>Total</t>
  </si>
  <si>
    <t>Change</t>
  </si>
  <si>
    <t xml:space="preserve">% </t>
  </si>
  <si>
    <t xml:space="preserve">Change </t>
  </si>
  <si>
    <t>%</t>
  </si>
  <si>
    <t>REGIONAL</t>
  </si>
  <si>
    <t>2012-13</t>
  </si>
  <si>
    <t>2013-14</t>
  </si>
  <si>
    <t>2014-15</t>
  </si>
  <si>
    <t>2015-16</t>
  </si>
  <si>
    <t>2016-17</t>
  </si>
  <si>
    <t>2017-18</t>
  </si>
  <si>
    <t>Memb</t>
  </si>
  <si>
    <t>ACER-CART                                                                                                                   Page 1                                                                                                        AGM18-T6-004</t>
  </si>
  <si>
    <t>2018-19</t>
  </si>
  <si>
    <t>ACER-CART MEMBERSHIP 2012-2019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</si>
</sst>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rgb="FF000000"/>
      <name val="Arial"/>
      <family val="2"/>
    </font>
    <font>
      <b/>
      <sz val="11"/>
      <color rgb="FF0000FF"/>
      <name val="Arial"/>
      <family val="2"/>
    </font>
    <font>
      <b/>
      <sz val="11"/>
      <color rgb="FF008000"/>
      <name val="Arial"/>
      <family val="2"/>
    </font>
    <font>
      <b/>
      <sz val="11"/>
      <color rgb="FF000000"/>
      <name val="Arial"/>
      <family val="2"/>
    </font>
    <font>
      <b/>
      <sz val="14"/>
      <color theme="1"/>
      <name val="Arial"/>
      <family val="2"/>
    </font>
    <font>
      <sz val="11"/>
      <name val="Arial"/>
      <family val="2"/>
    </font>
    <font>
      <sz val="11"/>
      <color rgb="FF008000"/>
      <name val="Arial"/>
      <family val="2"/>
    </font>
    <font>
      <b/>
      <sz val="16"/>
      <color theme="1"/>
      <name val="Arial"/>
      <family val="2"/>
    </font>
    <font>
      <b/>
      <sz val="11"/>
      <name val="Arial"/>
      <family val="2"/>
    </font>
    <font>
      <sz val="11"/>
      <color rgb="FF0000FF"/>
      <name val="Arial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000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88">
    <xf numFmtId="0" fontId="0" fillId="0" borderId="0" xfId="0"/>
    <xf numFmtId="0" fontId="0" fillId="0" borderId="0" xfId="0" applyFill="1"/>
    <xf numFmtId="0" fontId="0" fillId="0" borderId="0" xfId="1" applyNumberFormat="1" applyFont="1"/>
    <xf numFmtId="0" fontId="3" fillId="0" borderId="0" xfId="0" applyFont="1" applyAlignment="1">
      <alignment horizontal="center"/>
    </xf>
    <xf numFmtId="0" fontId="0" fillId="0" borderId="1" xfId="0" applyBorder="1"/>
    <xf numFmtId="0" fontId="7" fillId="4" borderId="1" xfId="0" applyFont="1" applyFill="1" applyBorder="1" applyAlignment="1">
      <alignment horizontal="center" vertical="center" wrapText="1"/>
    </xf>
    <xf numFmtId="0" fontId="0" fillId="2" borderId="1" xfId="0" applyFont="1" applyFill="1" applyBorder="1"/>
    <xf numFmtId="0" fontId="4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Border="1"/>
    <xf numFmtId="0" fontId="7" fillId="0" borderId="1" xfId="0" applyNumberFormat="1" applyFont="1" applyFill="1" applyBorder="1" applyAlignment="1">
      <alignment horizontal="center" vertical="center" wrapText="1"/>
    </xf>
    <xf numFmtId="0" fontId="0" fillId="0" borderId="1" xfId="1" applyNumberFormat="1" applyFont="1" applyBorder="1"/>
    <xf numFmtId="0" fontId="5" fillId="0" borderId="1" xfId="0" applyNumberFormat="1" applyFont="1" applyFill="1" applyBorder="1" applyAlignment="1">
      <alignment horizontal="right" vertical="center" wrapText="1"/>
    </xf>
    <xf numFmtId="0" fontId="7" fillId="0" borderId="1" xfId="0" applyNumberFormat="1" applyFont="1" applyFill="1" applyBorder="1" applyAlignment="1">
      <alignment horizontal="right" vertical="center" wrapText="1"/>
    </xf>
    <xf numFmtId="0" fontId="6" fillId="0" borderId="1" xfId="0" applyNumberFormat="1" applyFont="1" applyFill="1" applyBorder="1" applyAlignment="1">
      <alignment horizontal="right" vertical="center" wrapText="1"/>
    </xf>
    <xf numFmtId="0" fontId="0" fillId="5" borderId="1" xfId="0" applyFont="1" applyFill="1" applyBorder="1"/>
    <xf numFmtId="0" fontId="4" fillId="5" borderId="1" xfId="0" applyNumberFormat="1" applyFont="1" applyFill="1" applyBorder="1" applyAlignment="1">
      <alignment horizontal="right" vertical="center" wrapText="1"/>
    </xf>
    <xf numFmtId="0" fontId="4" fillId="5" borderId="1" xfId="0" applyNumberFormat="1" applyFont="1" applyFill="1" applyBorder="1" applyAlignment="1">
      <alignment horizontal="center" vertical="center" wrapText="1"/>
    </xf>
    <xf numFmtId="0" fontId="0" fillId="6" borderId="1" xfId="0" applyFill="1" applyBorder="1"/>
    <xf numFmtId="0" fontId="0" fillId="6" borderId="1" xfId="0" applyFont="1" applyFill="1" applyBorder="1"/>
    <xf numFmtId="0" fontId="4" fillId="6" borderId="1" xfId="0" applyNumberFormat="1" applyFont="1" applyFill="1" applyBorder="1" applyAlignment="1">
      <alignment horizontal="right" vertical="center" wrapText="1"/>
    </xf>
    <xf numFmtId="0" fontId="4" fillId="6" borderId="1" xfId="0" applyNumberFormat="1" applyFont="1" applyFill="1" applyBorder="1" applyAlignment="1">
      <alignment horizontal="center" vertical="center" wrapText="1"/>
    </xf>
    <xf numFmtId="0" fontId="0" fillId="3" borderId="1" xfId="0" applyFont="1" applyFill="1" applyBorder="1"/>
    <xf numFmtId="0" fontId="0" fillId="3" borderId="1" xfId="0" applyFill="1" applyBorder="1"/>
    <xf numFmtId="0" fontId="4" fillId="3" borderId="1" xfId="0" applyNumberFormat="1" applyFont="1" applyFill="1" applyBorder="1" applyAlignment="1">
      <alignment horizontal="right" vertical="center" wrapText="1"/>
    </xf>
    <xf numFmtId="0" fontId="0" fillId="7" borderId="1" xfId="0" applyFont="1" applyFill="1" applyBorder="1"/>
    <xf numFmtId="0" fontId="7" fillId="7" borderId="1" xfId="0" applyFont="1" applyFill="1" applyBorder="1" applyAlignment="1">
      <alignment vertical="center" wrapText="1"/>
    </xf>
    <xf numFmtId="0" fontId="0" fillId="7" borderId="1" xfId="0" applyFill="1" applyBorder="1"/>
    <xf numFmtId="0" fontId="2" fillId="2" borderId="1" xfId="0" applyNumberFormat="1" applyFont="1" applyFill="1" applyBorder="1" applyAlignment="1">
      <alignment horizontal="right" vertical="center" wrapText="1"/>
    </xf>
    <xf numFmtId="0" fontId="12" fillId="0" borderId="1" xfId="0" applyNumberFormat="1" applyFont="1" applyFill="1" applyBorder="1" applyAlignment="1">
      <alignment horizontal="right" vertical="center" wrapText="1"/>
    </xf>
    <xf numFmtId="10" fontId="6" fillId="0" borderId="1" xfId="0" applyNumberFormat="1" applyFont="1" applyFill="1" applyBorder="1" applyAlignment="1">
      <alignment horizontal="right" vertical="center" wrapText="1"/>
    </xf>
    <xf numFmtId="10" fontId="4" fillId="5" borderId="1" xfId="0" applyNumberFormat="1" applyFont="1" applyFill="1" applyBorder="1" applyAlignment="1">
      <alignment horizontal="center" vertical="center" wrapText="1"/>
    </xf>
    <xf numFmtId="10" fontId="4" fillId="6" borderId="1" xfId="0" applyNumberFormat="1" applyFont="1" applyFill="1" applyBorder="1" applyAlignment="1">
      <alignment horizontal="center" vertical="center" wrapText="1"/>
    </xf>
    <xf numFmtId="10" fontId="0" fillId="3" borderId="1" xfId="1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10" fontId="10" fillId="0" borderId="1" xfId="1" applyNumberFormat="1" applyFont="1" applyBorder="1"/>
    <xf numFmtId="0" fontId="13" fillId="0" borderId="1" xfId="0" applyNumberFormat="1" applyFont="1" applyFill="1" applyBorder="1"/>
    <xf numFmtId="0" fontId="5" fillId="2" borderId="1" xfId="0" applyNumberFormat="1" applyFont="1" applyFill="1" applyBorder="1" applyAlignment="1">
      <alignment horizontal="right" vertical="center" wrapText="1"/>
    </xf>
    <xf numFmtId="0" fontId="5" fillId="5" borderId="1" xfId="0" applyNumberFormat="1" applyFont="1" applyFill="1" applyBorder="1" applyAlignment="1">
      <alignment horizontal="right" vertical="center" wrapText="1"/>
    </xf>
    <xf numFmtId="0" fontId="5" fillId="6" borderId="1" xfId="0" applyNumberFormat="1" applyFont="1" applyFill="1" applyBorder="1" applyAlignment="1">
      <alignment horizontal="right" vertical="center" wrapText="1"/>
    </xf>
    <xf numFmtId="0" fontId="13" fillId="3" borderId="1" xfId="0" applyNumberFormat="1" applyFont="1" applyFill="1" applyBorder="1"/>
    <xf numFmtId="0" fontId="12" fillId="2" borderId="1" xfId="0" applyNumberFormat="1" applyFont="1" applyFill="1" applyBorder="1" applyAlignment="1">
      <alignment horizontal="center" vertical="center" wrapText="1"/>
    </xf>
    <xf numFmtId="0" fontId="12" fillId="5" borderId="1" xfId="0" applyNumberFormat="1" applyFont="1" applyFill="1" applyBorder="1" applyAlignment="1">
      <alignment horizontal="center" vertical="center" wrapText="1"/>
    </xf>
    <xf numFmtId="0" fontId="12" fillId="6" borderId="1" xfId="0" applyNumberFormat="1" applyFont="1" applyFill="1" applyBorder="1" applyAlignment="1">
      <alignment horizontal="center" vertical="center" wrapText="1"/>
    </xf>
    <xf numFmtId="0" fontId="9" fillId="3" borderId="1" xfId="0" applyNumberFormat="1" applyFont="1" applyFill="1" applyBorder="1" applyAlignment="1">
      <alignment horizontal="center"/>
    </xf>
    <xf numFmtId="10" fontId="10" fillId="5" borderId="1" xfId="0" applyNumberFormat="1" applyFont="1" applyFill="1" applyBorder="1" applyAlignment="1">
      <alignment horizontal="center" vertical="center" wrapText="1"/>
    </xf>
    <xf numFmtId="10" fontId="10" fillId="6" borderId="1" xfId="0" applyNumberFormat="1" applyFont="1" applyFill="1" applyBorder="1" applyAlignment="1">
      <alignment horizontal="center" vertical="center" wrapText="1"/>
    </xf>
    <xf numFmtId="10" fontId="10" fillId="3" borderId="1" xfId="1" applyNumberFormat="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5" borderId="1" xfId="0" applyFill="1" applyBorder="1"/>
    <xf numFmtId="0" fontId="0" fillId="5" borderId="1" xfId="0" applyNumberFormat="1" applyFont="1" applyFill="1" applyBorder="1" applyAlignment="1">
      <alignment horizontal="center"/>
    </xf>
    <xf numFmtId="10" fontId="0" fillId="5" borderId="1" xfId="1" applyNumberFormat="1" applyFont="1" applyFill="1" applyBorder="1" applyAlignment="1">
      <alignment horizontal="center"/>
    </xf>
    <xf numFmtId="0" fontId="13" fillId="5" borderId="1" xfId="0" applyNumberFormat="1" applyFont="1" applyFill="1" applyBorder="1"/>
    <xf numFmtId="0" fontId="9" fillId="5" borderId="1" xfId="0" applyNumberFormat="1" applyFont="1" applyFill="1" applyBorder="1" applyAlignment="1">
      <alignment horizontal="center"/>
    </xf>
    <xf numFmtId="10" fontId="10" fillId="5" borderId="1" xfId="1" applyNumberFormat="1" applyFont="1" applyFill="1" applyBorder="1" applyAlignment="1">
      <alignment horizontal="center"/>
    </xf>
    <xf numFmtId="0" fontId="0" fillId="4" borderId="1" xfId="0" applyFont="1" applyFill="1" applyBorder="1"/>
    <xf numFmtId="0" fontId="0" fillId="4" borderId="1" xfId="0" applyFill="1" applyBorder="1"/>
    <xf numFmtId="0" fontId="0" fillId="4" borderId="1" xfId="0" applyNumberFormat="1" applyFont="1" applyFill="1" applyBorder="1" applyAlignment="1">
      <alignment horizontal="center"/>
    </xf>
    <xf numFmtId="10" fontId="0" fillId="4" borderId="1" xfId="1" applyNumberFormat="1" applyFont="1" applyFill="1" applyBorder="1" applyAlignment="1">
      <alignment horizontal="center"/>
    </xf>
    <xf numFmtId="0" fontId="13" fillId="4" borderId="1" xfId="0" applyNumberFormat="1" applyFont="1" applyFill="1" applyBorder="1"/>
    <xf numFmtId="0" fontId="9" fillId="4" borderId="1" xfId="0" applyNumberFormat="1" applyFont="1" applyFill="1" applyBorder="1" applyAlignment="1">
      <alignment horizontal="center"/>
    </xf>
    <xf numFmtId="10" fontId="10" fillId="4" borderId="1" xfId="1" applyNumberFormat="1" applyFont="1" applyFill="1" applyBorder="1" applyAlignment="1">
      <alignment horizontal="center"/>
    </xf>
    <xf numFmtId="0" fontId="15" fillId="4" borderId="1" xfId="0" applyNumberFormat="1" applyFont="1" applyFill="1" applyBorder="1"/>
    <xf numFmtId="3" fontId="15" fillId="4" borderId="1" xfId="0" applyNumberFormat="1" applyFont="1" applyFill="1" applyBorder="1"/>
    <xf numFmtId="0" fontId="8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8" borderId="4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8" fillId="5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8" fillId="6" borderId="1" xfId="0" applyFont="1" applyFill="1" applyBorder="1" applyAlignment="1">
      <alignment horizontal="center" vertical="center"/>
    </xf>
    <xf numFmtId="0" fontId="14" fillId="7" borderId="1" xfId="0" applyFont="1" applyFill="1" applyBorder="1" applyAlignment="1">
      <alignment horizontal="center"/>
    </xf>
    <xf numFmtId="0" fontId="15" fillId="5" borderId="1" xfId="0" applyNumberFormat="1" applyFont="1" applyFill="1" applyBorder="1"/>
    <xf numFmtId="3" fontId="15" fillId="5" borderId="1" xfId="0" applyNumberFormat="1" applyFont="1" applyFill="1" applyBorder="1"/>
    <xf numFmtId="0" fontId="8" fillId="5" borderId="5" xfId="0" applyFont="1" applyFill="1" applyBorder="1" applyAlignment="1">
      <alignment horizontal="center" vertical="center"/>
    </xf>
    <xf numFmtId="0" fontId="8" fillId="5" borderId="6" xfId="0" applyFont="1" applyFill="1" applyBorder="1" applyAlignment="1">
      <alignment horizontal="center" vertical="center"/>
    </xf>
    <xf numFmtId="0" fontId="8" fillId="5" borderId="7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11" fillId="7" borderId="5" xfId="0" applyFont="1" applyFill="1" applyBorder="1" applyAlignment="1">
      <alignment horizontal="center" vertical="center"/>
    </xf>
    <xf numFmtId="0" fontId="11" fillId="7" borderId="6" xfId="0" applyFont="1" applyFill="1" applyBorder="1" applyAlignment="1">
      <alignment horizontal="center" vertical="center"/>
    </xf>
    <xf numFmtId="0" fontId="11" fillId="7" borderId="7" xfId="0" applyFont="1" applyFill="1" applyBorder="1" applyAlignment="1">
      <alignment horizontal="center" vertical="center"/>
    </xf>
  </cellXfs>
  <cellStyles count="2">
    <cellStyle name="Normal" xfId="0" builtinId="0"/>
    <cellStyle name="Pourcentage" xfId="1" builtinId="5"/>
  </cellStyles>
  <dxfs count="0"/>
  <tableStyles count="0" defaultTableStyle="TableStyleMedium2" defaultPivotStyle="PivotStyleLight16"/>
  <colors>
    <mruColors>
      <color rgb="FF008000"/>
      <color rgb="FF0000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34"/>
  <sheetViews>
    <sheetView tabSelected="1" workbookViewId="0">
      <selection activeCell="N48" sqref="N48"/>
    </sheetView>
  </sheetViews>
  <sheetFormatPr baseColWidth="10" defaultRowHeight="13.7" x14ac:dyDescent="0.4"/>
  <cols>
    <col min="2" max="2" width="6.88671875" customWidth="1"/>
    <col min="3" max="3" width="6.609375" customWidth="1"/>
    <col min="4" max="4" width="7.109375" customWidth="1"/>
    <col min="5" max="7" width="7.609375" customWidth="1"/>
    <col min="8" max="8" width="7.38671875" customWidth="1"/>
    <col min="9" max="9" width="6.88671875" customWidth="1"/>
    <col min="10" max="10" width="7.609375" customWidth="1"/>
    <col min="11" max="11" width="7.38671875" customWidth="1"/>
    <col min="12" max="12" width="7.88671875" customWidth="1"/>
    <col min="13" max="13" width="7.38671875" customWidth="1"/>
    <col min="14" max="14" width="7.21875" style="2" customWidth="1"/>
    <col min="15" max="15" width="7.609375" customWidth="1"/>
    <col min="16" max="16" width="8.21875" customWidth="1"/>
    <col min="17" max="17" width="7.71875" customWidth="1"/>
    <col min="18" max="18" width="7.5" customWidth="1"/>
    <col min="19" max="19" width="9.38671875" customWidth="1"/>
  </cols>
  <sheetData>
    <row r="1" spans="1:22" x14ac:dyDescent="0.4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6"/>
      <c r="T1" s="66"/>
      <c r="U1" s="66"/>
      <c r="V1" s="66"/>
    </row>
    <row r="2" spans="1:22" x14ac:dyDescent="0.4">
      <c r="A2" s="66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</row>
    <row r="3" spans="1:22" x14ac:dyDescent="0.4">
      <c r="A3" s="66"/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66"/>
      <c r="O3" s="66"/>
      <c r="P3" s="66"/>
      <c r="Q3" s="66"/>
      <c r="R3" s="66"/>
      <c r="S3" s="66"/>
      <c r="T3" s="66"/>
      <c r="U3" s="66"/>
      <c r="V3" s="66"/>
    </row>
    <row r="4" spans="1:22" x14ac:dyDescent="0.4">
      <c r="A4" s="66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  <c r="U4" s="66"/>
      <c r="V4" s="66"/>
    </row>
    <row r="5" spans="1:22" x14ac:dyDescent="0.4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  <c r="U5" s="66"/>
      <c r="V5" s="66"/>
    </row>
    <row r="6" spans="1:22" ht="33" customHeight="1" x14ac:dyDescent="0.4">
      <c r="A6" s="85" t="s">
        <v>31</v>
      </c>
      <c r="B6" s="86"/>
      <c r="C6" s="86"/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  <c r="R6" s="86"/>
      <c r="S6" s="86"/>
      <c r="T6" s="86"/>
      <c r="U6" s="86"/>
      <c r="V6" s="87"/>
    </row>
    <row r="7" spans="1:22" ht="27.6" customHeight="1" x14ac:dyDescent="0.4">
      <c r="A7" s="74"/>
      <c r="B7" s="82" t="s">
        <v>22</v>
      </c>
      <c r="C7" s="83"/>
      <c r="D7" s="84"/>
      <c r="E7" s="79" t="s">
        <v>23</v>
      </c>
      <c r="F7" s="80"/>
      <c r="G7" s="81"/>
      <c r="H7" s="75" t="s">
        <v>24</v>
      </c>
      <c r="I7" s="75"/>
      <c r="J7" s="75"/>
      <c r="K7" s="73" t="s">
        <v>25</v>
      </c>
      <c r="L7" s="73"/>
      <c r="M7" s="73"/>
      <c r="N7" s="65" t="s">
        <v>26</v>
      </c>
      <c r="O7" s="65"/>
      <c r="P7" s="65"/>
      <c r="Q7" s="65" t="s">
        <v>27</v>
      </c>
      <c r="R7" s="65"/>
      <c r="S7" s="65"/>
      <c r="T7" s="73" t="s">
        <v>30</v>
      </c>
      <c r="U7" s="73"/>
      <c r="V7" s="73"/>
    </row>
    <row r="8" spans="1:22" s="3" customFormat="1" ht="20.45" customHeight="1" x14ac:dyDescent="0.4">
      <c r="A8" s="74"/>
      <c r="B8" s="5" t="s">
        <v>28</v>
      </c>
      <c r="C8" s="5" t="s">
        <v>17</v>
      </c>
      <c r="D8" s="5" t="s">
        <v>18</v>
      </c>
      <c r="E8" s="5" t="s">
        <v>28</v>
      </c>
      <c r="F8" s="5" t="s">
        <v>19</v>
      </c>
      <c r="G8" s="5" t="s">
        <v>20</v>
      </c>
      <c r="H8" s="5" t="s">
        <v>28</v>
      </c>
      <c r="I8" s="5" t="s">
        <v>17</v>
      </c>
      <c r="J8" s="5" t="s">
        <v>18</v>
      </c>
      <c r="K8" s="5" t="s">
        <v>28</v>
      </c>
      <c r="L8" s="5" t="s">
        <v>17</v>
      </c>
      <c r="M8" s="5" t="s">
        <v>20</v>
      </c>
      <c r="N8" s="5" t="s">
        <v>28</v>
      </c>
      <c r="O8" s="5" t="s">
        <v>17</v>
      </c>
      <c r="P8" s="5" t="s">
        <v>20</v>
      </c>
      <c r="Q8" s="5" t="s">
        <v>28</v>
      </c>
      <c r="R8" s="5" t="s">
        <v>17</v>
      </c>
      <c r="S8" s="5" t="s">
        <v>20</v>
      </c>
      <c r="T8" s="5" t="s">
        <v>28</v>
      </c>
      <c r="U8" s="5" t="s">
        <v>17</v>
      </c>
      <c r="V8" s="5" t="s">
        <v>20</v>
      </c>
    </row>
    <row r="9" spans="1:22" x14ac:dyDescent="0.4">
      <c r="A9" s="25"/>
      <c r="B9" s="6"/>
      <c r="C9" s="6"/>
      <c r="D9" s="6"/>
      <c r="E9" s="15"/>
      <c r="F9" s="15"/>
      <c r="G9" s="15"/>
      <c r="H9" s="18"/>
      <c r="I9" s="18"/>
      <c r="J9" s="19"/>
      <c r="K9" s="15"/>
      <c r="L9" s="15"/>
      <c r="M9" s="50"/>
      <c r="N9" s="22"/>
      <c r="O9" s="22"/>
      <c r="P9" s="23"/>
      <c r="Q9" s="56"/>
      <c r="R9" s="56"/>
      <c r="S9" s="57"/>
      <c r="T9" s="15"/>
      <c r="U9" s="15"/>
      <c r="V9" s="50"/>
    </row>
    <row r="10" spans="1:22" ht="15" x14ac:dyDescent="0.45">
      <c r="A10" s="26" t="s">
        <v>1</v>
      </c>
      <c r="B10" s="7">
        <v>5509</v>
      </c>
      <c r="C10" s="8">
        <v>72</v>
      </c>
      <c r="D10" s="7"/>
      <c r="E10" s="16">
        <v>5553</v>
      </c>
      <c r="F10" s="17">
        <v>44</v>
      </c>
      <c r="G10" s="31">
        <f>(E10/B10)-1</f>
        <v>7.9869304774005112E-3</v>
      </c>
      <c r="H10" s="20">
        <v>5677</v>
      </c>
      <c r="I10" s="21">
        <v>124</v>
      </c>
      <c r="J10" s="32">
        <f>(H10/E10)-1</f>
        <v>2.2330271925085521E-2</v>
      </c>
      <c r="K10" s="16">
        <v>5685</v>
      </c>
      <c r="L10" s="51">
        <f t="shared" ref="L10:L22" si="0">K10-H10</f>
        <v>8</v>
      </c>
      <c r="M10" s="52">
        <f t="shared" ref="M10:M23" si="1">(K10/H10)-1</f>
        <v>1.40919499735781E-3</v>
      </c>
      <c r="N10" s="24">
        <v>5662</v>
      </c>
      <c r="O10" s="34">
        <f t="shared" ref="O10:O22" si="2">N10-K10</f>
        <v>-23</v>
      </c>
      <c r="P10" s="33">
        <f t="shared" ref="P10:P23" si="3">(N10/K10)-1</f>
        <v>-4.0457343887423391E-3</v>
      </c>
      <c r="Q10" s="63">
        <v>5639</v>
      </c>
      <c r="R10" s="58">
        <f t="shared" ref="R10:R22" si="4">Q10-N10</f>
        <v>-23</v>
      </c>
      <c r="S10" s="59">
        <f t="shared" ref="S10:S23" si="5">(Q10/N10)-1</f>
        <v>-4.0621688449311577E-3</v>
      </c>
      <c r="T10" s="77">
        <v>5630</v>
      </c>
      <c r="U10" s="51">
        <f t="shared" ref="U10:U22" si="6">T10-Q10</f>
        <v>-9</v>
      </c>
      <c r="V10" s="52">
        <f t="shared" ref="V10:V23" si="7">(T10/Q10)-1</f>
        <v>-1.5960276644795268E-3</v>
      </c>
    </row>
    <row r="11" spans="1:22" ht="15" x14ac:dyDescent="0.45">
      <c r="A11" s="26" t="s">
        <v>3</v>
      </c>
      <c r="B11" s="7">
        <v>6895</v>
      </c>
      <c r="C11" s="8">
        <v>91</v>
      </c>
      <c r="D11" s="7"/>
      <c r="E11" s="16">
        <v>6997</v>
      </c>
      <c r="F11" s="17">
        <v>102</v>
      </c>
      <c r="G11" s="31">
        <f t="shared" ref="G11:G22" si="8">(E11/B11)-1</f>
        <v>1.479332849891235E-2</v>
      </c>
      <c r="H11" s="20">
        <v>7103</v>
      </c>
      <c r="I11" s="21">
        <v>106</v>
      </c>
      <c r="J11" s="32">
        <f>(H11/E11)-1</f>
        <v>1.5149349721309102E-2</v>
      </c>
      <c r="K11" s="16">
        <v>7103</v>
      </c>
      <c r="L11" s="51">
        <f t="shared" si="0"/>
        <v>0</v>
      </c>
      <c r="M11" s="52">
        <f t="shared" si="1"/>
        <v>0</v>
      </c>
      <c r="N11" s="24">
        <v>7259</v>
      </c>
      <c r="O11" s="34">
        <f t="shared" si="2"/>
        <v>156</v>
      </c>
      <c r="P11" s="33">
        <f t="shared" si="3"/>
        <v>2.1962551034774069E-2</v>
      </c>
      <c r="Q11" s="64">
        <v>7176</v>
      </c>
      <c r="R11" s="58">
        <f t="shared" si="4"/>
        <v>-83</v>
      </c>
      <c r="S11" s="59">
        <f t="shared" si="5"/>
        <v>-1.1434081829453047E-2</v>
      </c>
      <c r="T11" s="78">
        <v>7352</v>
      </c>
      <c r="U11" s="51">
        <f t="shared" si="6"/>
        <v>176</v>
      </c>
      <c r="V11" s="52">
        <f t="shared" si="7"/>
        <v>2.4526198439241975E-2</v>
      </c>
    </row>
    <row r="12" spans="1:22" ht="15" x14ac:dyDescent="0.45">
      <c r="A12" s="26" t="s">
        <v>5</v>
      </c>
      <c r="B12" s="7">
        <v>2296</v>
      </c>
      <c r="C12" s="8">
        <v>164</v>
      </c>
      <c r="D12" s="7"/>
      <c r="E12" s="16">
        <v>2459</v>
      </c>
      <c r="F12" s="17">
        <v>163</v>
      </c>
      <c r="G12" s="31">
        <f t="shared" si="8"/>
        <v>7.0993031358885128E-2</v>
      </c>
      <c r="H12" s="20">
        <v>2583</v>
      </c>
      <c r="I12" s="21">
        <v>124</v>
      </c>
      <c r="J12" s="32">
        <f>(H12/E12)-1</f>
        <v>5.0427002846685554E-2</v>
      </c>
      <c r="K12" s="16">
        <v>2586</v>
      </c>
      <c r="L12" s="51">
        <f t="shared" si="0"/>
        <v>3</v>
      </c>
      <c r="M12" s="52">
        <f t="shared" si="1"/>
        <v>1.1614401858304202E-3</v>
      </c>
      <c r="N12" s="24">
        <v>2718</v>
      </c>
      <c r="O12" s="34">
        <f t="shared" si="2"/>
        <v>132</v>
      </c>
      <c r="P12" s="33">
        <f t="shared" si="3"/>
        <v>5.1044083526682105E-2</v>
      </c>
      <c r="Q12" s="63">
        <v>2703</v>
      </c>
      <c r="R12" s="58">
        <f t="shared" si="4"/>
        <v>-15</v>
      </c>
      <c r="S12" s="59">
        <f t="shared" si="5"/>
        <v>-5.5187637969095205E-3</v>
      </c>
      <c r="T12" s="77">
        <v>2733</v>
      </c>
      <c r="U12" s="51">
        <f t="shared" si="6"/>
        <v>30</v>
      </c>
      <c r="V12" s="52">
        <f t="shared" si="7"/>
        <v>1.1098779134295134E-2</v>
      </c>
    </row>
    <row r="13" spans="1:22" ht="15" x14ac:dyDescent="0.45">
      <c r="A13" s="26" t="s">
        <v>4</v>
      </c>
      <c r="B13" s="7">
        <v>1910</v>
      </c>
      <c r="C13" s="8">
        <v>10</v>
      </c>
      <c r="D13" s="7"/>
      <c r="E13" s="16">
        <v>1950</v>
      </c>
      <c r="F13" s="17">
        <v>40</v>
      </c>
      <c r="G13" s="31">
        <f t="shared" si="8"/>
        <v>2.0942408376963373E-2</v>
      </c>
      <c r="H13" s="20">
        <v>1950</v>
      </c>
      <c r="I13" s="21">
        <v>0</v>
      </c>
      <c r="J13" s="32">
        <f>(H13/E13)-1</f>
        <v>0</v>
      </c>
      <c r="K13" s="16">
        <v>1970</v>
      </c>
      <c r="L13" s="51">
        <f t="shared" si="0"/>
        <v>20</v>
      </c>
      <c r="M13" s="52">
        <f t="shared" si="1"/>
        <v>1.025641025641022E-2</v>
      </c>
      <c r="N13" s="24">
        <v>1980</v>
      </c>
      <c r="O13" s="34">
        <f t="shared" si="2"/>
        <v>10</v>
      </c>
      <c r="P13" s="33">
        <f t="shared" si="3"/>
        <v>5.0761421319795996E-3</v>
      </c>
      <c r="Q13" s="63">
        <v>1985</v>
      </c>
      <c r="R13" s="58">
        <f t="shared" si="4"/>
        <v>5</v>
      </c>
      <c r="S13" s="59">
        <f t="shared" si="5"/>
        <v>2.525252525252597E-3</v>
      </c>
      <c r="T13" s="77">
        <v>1980</v>
      </c>
      <c r="U13" s="51">
        <f t="shared" si="6"/>
        <v>-5</v>
      </c>
      <c r="V13" s="52">
        <f t="shared" si="7"/>
        <v>-2.5188916876573986E-3</v>
      </c>
    </row>
    <row r="14" spans="1:22" ht="15" x14ac:dyDescent="0.45">
      <c r="A14" s="26" t="s">
        <v>2</v>
      </c>
      <c r="B14" s="7">
        <v>974</v>
      </c>
      <c r="C14" s="8">
        <v>14</v>
      </c>
      <c r="D14" s="7"/>
      <c r="E14" s="16">
        <v>1007</v>
      </c>
      <c r="F14" s="17">
        <v>33</v>
      </c>
      <c r="G14" s="31">
        <f t="shared" si="8"/>
        <v>3.3880903490759673E-2</v>
      </c>
      <c r="H14" s="20">
        <v>1021</v>
      </c>
      <c r="I14" s="21">
        <v>14</v>
      </c>
      <c r="J14" s="32">
        <f>(H14/E14)-1</f>
        <v>1.3902681231380276E-2</v>
      </c>
      <c r="K14" s="16">
        <v>1032</v>
      </c>
      <c r="L14" s="51">
        <f t="shared" si="0"/>
        <v>11</v>
      </c>
      <c r="M14" s="52">
        <f t="shared" si="1"/>
        <v>1.0773751224289807E-2</v>
      </c>
      <c r="N14" s="24">
        <v>1053</v>
      </c>
      <c r="O14" s="34">
        <f t="shared" si="2"/>
        <v>21</v>
      </c>
      <c r="P14" s="33">
        <f t="shared" si="3"/>
        <v>2.0348837209302362E-2</v>
      </c>
      <c r="Q14" s="64">
        <v>1068</v>
      </c>
      <c r="R14" s="58">
        <f t="shared" si="4"/>
        <v>15</v>
      </c>
      <c r="S14" s="59">
        <f t="shared" si="5"/>
        <v>1.4245014245014342E-2</v>
      </c>
      <c r="T14" s="78">
        <v>1068</v>
      </c>
      <c r="U14" s="51">
        <f t="shared" si="6"/>
        <v>0</v>
      </c>
      <c r="V14" s="52">
        <f t="shared" si="7"/>
        <v>0</v>
      </c>
    </row>
    <row r="15" spans="1:22" ht="15" x14ac:dyDescent="0.45">
      <c r="A15" s="26" t="s">
        <v>6</v>
      </c>
      <c r="B15" s="7">
        <v>221</v>
      </c>
      <c r="C15" s="8">
        <v>7</v>
      </c>
      <c r="D15" s="7"/>
      <c r="E15" s="16">
        <v>105</v>
      </c>
      <c r="F15" s="17">
        <v>-116</v>
      </c>
      <c r="G15" s="31">
        <f t="shared" si="8"/>
        <v>-0.52488687782805432</v>
      </c>
      <c r="H15" s="20">
        <v>153</v>
      </c>
      <c r="I15" s="21">
        <v>48</v>
      </c>
      <c r="J15" s="32">
        <f>(H15/E15)-1</f>
        <v>0.45714285714285707</v>
      </c>
      <c r="K15" s="16">
        <v>144</v>
      </c>
      <c r="L15" s="51">
        <f t="shared" si="0"/>
        <v>-9</v>
      </c>
      <c r="M15" s="52">
        <f t="shared" si="1"/>
        <v>-5.8823529411764719E-2</v>
      </c>
      <c r="N15" s="24">
        <v>210</v>
      </c>
      <c r="O15" s="34">
        <f t="shared" si="2"/>
        <v>66</v>
      </c>
      <c r="P15" s="33">
        <f t="shared" si="3"/>
        <v>0.45833333333333326</v>
      </c>
      <c r="Q15" s="63">
        <v>150</v>
      </c>
      <c r="R15" s="58">
        <f t="shared" si="4"/>
        <v>-60</v>
      </c>
      <c r="S15" s="59">
        <f t="shared" si="5"/>
        <v>-0.2857142857142857</v>
      </c>
      <c r="T15" s="77">
        <v>190</v>
      </c>
      <c r="U15" s="51">
        <f t="shared" si="6"/>
        <v>40</v>
      </c>
      <c r="V15" s="52">
        <f t="shared" si="7"/>
        <v>0.26666666666666661</v>
      </c>
    </row>
    <row r="16" spans="1:22" ht="15" x14ac:dyDescent="0.45">
      <c r="A16" s="26" t="s">
        <v>7</v>
      </c>
      <c r="B16" s="7">
        <v>1267</v>
      </c>
      <c r="C16" s="8">
        <v>-33</v>
      </c>
      <c r="D16" s="7"/>
      <c r="E16" s="16">
        <v>1267</v>
      </c>
      <c r="F16" s="17">
        <v>0</v>
      </c>
      <c r="G16" s="31">
        <f t="shared" si="8"/>
        <v>0</v>
      </c>
      <c r="H16" s="20">
        <v>1200</v>
      </c>
      <c r="I16" s="21">
        <v>-67</v>
      </c>
      <c r="J16" s="32">
        <f>(H16/E16)-1</f>
        <v>-5.2880820836621933E-2</v>
      </c>
      <c r="K16" s="16">
        <v>1200</v>
      </c>
      <c r="L16" s="51">
        <f t="shared" si="0"/>
        <v>0</v>
      </c>
      <c r="M16" s="52">
        <f t="shared" si="1"/>
        <v>0</v>
      </c>
      <c r="N16" s="24">
        <v>1188</v>
      </c>
      <c r="O16" s="34">
        <f t="shared" si="2"/>
        <v>-12</v>
      </c>
      <c r="P16" s="33">
        <f t="shared" si="3"/>
        <v>-1.0000000000000009E-2</v>
      </c>
      <c r="Q16" s="64">
        <v>1162</v>
      </c>
      <c r="R16" s="58">
        <f t="shared" si="4"/>
        <v>-26</v>
      </c>
      <c r="S16" s="59">
        <f t="shared" si="5"/>
        <v>-2.1885521885521841E-2</v>
      </c>
      <c r="T16" s="78">
        <v>1221</v>
      </c>
      <c r="U16" s="51">
        <f t="shared" si="6"/>
        <v>59</v>
      </c>
      <c r="V16" s="52">
        <f t="shared" si="7"/>
        <v>5.0774526678141196E-2</v>
      </c>
    </row>
    <row r="17" spans="1:22" ht="15" x14ac:dyDescent="0.45">
      <c r="A17" s="26" t="s">
        <v>9</v>
      </c>
      <c r="B17" s="7">
        <v>61997</v>
      </c>
      <c r="C17" s="8">
        <v>1599</v>
      </c>
      <c r="D17" s="7"/>
      <c r="E17" s="16">
        <v>63077</v>
      </c>
      <c r="F17" s="17">
        <v>1080</v>
      </c>
      <c r="G17" s="31">
        <f t="shared" si="8"/>
        <v>1.7420197751504052E-2</v>
      </c>
      <c r="H17" s="20">
        <v>64039</v>
      </c>
      <c r="I17" s="21">
        <v>962</v>
      </c>
      <c r="J17" s="32">
        <f>(H17/E17)-1</f>
        <v>1.525120091316956E-2</v>
      </c>
      <c r="K17" s="16">
        <v>64673</v>
      </c>
      <c r="L17" s="51">
        <f t="shared" si="0"/>
        <v>634</v>
      </c>
      <c r="M17" s="52">
        <f t="shared" si="1"/>
        <v>9.9002170552320301E-3</v>
      </c>
      <c r="N17" s="24">
        <v>65517</v>
      </c>
      <c r="O17" s="34">
        <f t="shared" si="2"/>
        <v>844</v>
      </c>
      <c r="P17" s="33">
        <f t="shared" si="3"/>
        <v>1.3050268272694954E-2</v>
      </c>
      <c r="Q17" s="64">
        <v>66331</v>
      </c>
      <c r="R17" s="58">
        <f t="shared" si="4"/>
        <v>814</v>
      </c>
      <c r="S17" s="59">
        <f t="shared" si="5"/>
        <v>1.2424256299891523E-2</v>
      </c>
      <c r="T17" s="78">
        <v>67380</v>
      </c>
      <c r="U17" s="51">
        <f t="shared" si="6"/>
        <v>1049</v>
      </c>
      <c r="V17" s="52">
        <f t="shared" si="7"/>
        <v>1.5814626645158425E-2</v>
      </c>
    </row>
    <row r="18" spans="1:22" ht="15" x14ac:dyDescent="0.45">
      <c r="A18" s="26" t="s">
        <v>11</v>
      </c>
      <c r="B18" s="7">
        <v>8565</v>
      </c>
      <c r="C18" s="8">
        <v>441</v>
      </c>
      <c r="D18" s="7"/>
      <c r="E18" s="16">
        <v>8805</v>
      </c>
      <c r="F18" s="17">
        <v>240</v>
      </c>
      <c r="G18" s="31">
        <f t="shared" si="8"/>
        <v>2.8021015761821255E-2</v>
      </c>
      <c r="H18" s="20">
        <v>9039</v>
      </c>
      <c r="I18" s="21">
        <v>234</v>
      </c>
      <c r="J18" s="32">
        <f>(H18/E18)-1</f>
        <v>2.6575809199318678E-2</v>
      </c>
      <c r="K18" s="16">
        <v>9300</v>
      </c>
      <c r="L18" s="51">
        <f t="shared" si="0"/>
        <v>261</v>
      </c>
      <c r="M18" s="52">
        <f t="shared" si="1"/>
        <v>2.8874875539329548E-2</v>
      </c>
      <c r="N18" s="24">
        <v>9517</v>
      </c>
      <c r="O18" s="34">
        <f t="shared" si="2"/>
        <v>217</v>
      </c>
      <c r="P18" s="33">
        <f t="shared" si="3"/>
        <v>2.3333333333333428E-2</v>
      </c>
      <c r="Q18" s="64">
        <v>9722</v>
      </c>
      <c r="R18" s="58">
        <f t="shared" si="4"/>
        <v>205</v>
      </c>
      <c r="S18" s="59">
        <f t="shared" si="5"/>
        <v>2.1540401386991759E-2</v>
      </c>
      <c r="T18" s="78">
        <v>9942</v>
      </c>
      <c r="U18" s="51">
        <f t="shared" si="6"/>
        <v>220</v>
      </c>
      <c r="V18" s="52">
        <f t="shared" si="7"/>
        <v>2.2629088664883668E-2</v>
      </c>
    </row>
    <row r="19" spans="1:22" ht="15" x14ac:dyDescent="0.45">
      <c r="A19" s="26" t="s">
        <v>12</v>
      </c>
      <c r="B19" s="7">
        <v>10018</v>
      </c>
      <c r="C19" s="8">
        <v>295</v>
      </c>
      <c r="D19" s="7"/>
      <c r="E19" s="16">
        <v>10331</v>
      </c>
      <c r="F19" s="17">
        <v>313</v>
      </c>
      <c r="G19" s="31">
        <f t="shared" si="8"/>
        <v>3.1243761229786449E-2</v>
      </c>
      <c r="H19" s="20">
        <v>10576</v>
      </c>
      <c r="I19" s="21">
        <v>245</v>
      </c>
      <c r="J19" s="32">
        <f>(H19/E19)-1</f>
        <v>2.3715032426677052E-2</v>
      </c>
      <c r="K19" s="16">
        <v>10899</v>
      </c>
      <c r="L19" s="51">
        <f t="shared" si="0"/>
        <v>323</v>
      </c>
      <c r="M19" s="52">
        <f t="shared" si="1"/>
        <v>3.0540847201210308E-2</v>
      </c>
      <c r="N19" s="24">
        <v>11111</v>
      </c>
      <c r="O19" s="34">
        <f t="shared" si="2"/>
        <v>212</v>
      </c>
      <c r="P19" s="33">
        <f t="shared" si="3"/>
        <v>1.9451325809707321E-2</v>
      </c>
      <c r="Q19" s="64">
        <v>11322</v>
      </c>
      <c r="R19" s="58">
        <f t="shared" si="4"/>
        <v>211</v>
      </c>
      <c r="S19" s="59">
        <f t="shared" si="5"/>
        <v>1.8990189901898935E-2</v>
      </c>
      <c r="T19" s="78">
        <v>11448</v>
      </c>
      <c r="U19" s="51">
        <f t="shared" si="6"/>
        <v>126</v>
      </c>
      <c r="V19" s="52">
        <f t="shared" si="7"/>
        <v>1.11287758346581E-2</v>
      </c>
    </row>
    <row r="20" spans="1:22" ht="15" x14ac:dyDescent="0.45">
      <c r="A20" s="26" t="s">
        <v>13</v>
      </c>
      <c r="B20" s="7">
        <v>8429</v>
      </c>
      <c r="C20" s="8">
        <v>355</v>
      </c>
      <c r="D20" s="7"/>
      <c r="E20" s="16">
        <v>9602</v>
      </c>
      <c r="F20" s="17">
        <v>1173</v>
      </c>
      <c r="G20" s="31">
        <f t="shared" si="8"/>
        <v>0.13916241547039987</v>
      </c>
      <c r="H20" s="20">
        <v>10110</v>
      </c>
      <c r="I20" s="21">
        <v>508</v>
      </c>
      <c r="J20" s="32">
        <f>(H20/E20)-1</f>
        <v>5.2905644657363027E-2</v>
      </c>
      <c r="K20" s="16">
        <v>16665</v>
      </c>
      <c r="L20" s="51">
        <f t="shared" si="0"/>
        <v>6555</v>
      </c>
      <c r="M20" s="52">
        <f t="shared" si="1"/>
        <v>0.64836795252225521</v>
      </c>
      <c r="N20" s="24">
        <v>16790</v>
      </c>
      <c r="O20" s="34">
        <f t="shared" si="2"/>
        <v>125</v>
      </c>
      <c r="P20" s="33">
        <f t="shared" si="3"/>
        <v>7.5007500750075007E-3</v>
      </c>
      <c r="Q20" s="64">
        <v>16790</v>
      </c>
      <c r="R20" s="58">
        <f t="shared" si="4"/>
        <v>0</v>
      </c>
      <c r="S20" s="59">
        <f t="shared" si="5"/>
        <v>0</v>
      </c>
      <c r="T20" s="78">
        <v>21792</v>
      </c>
      <c r="U20" s="51">
        <f t="shared" si="6"/>
        <v>5002</v>
      </c>
      <c r="V20" s="52">
        <f t="shared" si="7"/>
        <v>0.29791542584871955</v>
      </c>
    </row>
    <row r="21" spans="1:22" ht="15" x14ac:dyDescent="0.45">
      <c r="A21" s="26" t="s">
        <v>14</v>
      </c>
      <c r="B21" s="7">
        <v>13588</v>
      </c>
      <c r="C21" s="8">
        <v>481</v>
      </c>
      <c r="D21" s="7"/>
      <c r="E21" s="16">
        <v>14051</v>
      </c>
      <c r="F21" s="17">
        <v>463</v>
      </c>
      <c r="G21" s="31">
        <f t="shared" si="8"/>
        <v>3.4074183102737798E-2</v>
      </c>
      <c r="H21" s="20">
        <v>14051</v>
      </c>
      <c r="I21" s="21">
        <v>4</v>
      </c>
      <c r="J21" s="32">
        <f>(H21/E21)-1</f>
        <v>0</v>
      </c>
      <c r="K21" s="16">
        <v>15565</v>
      </c>
      <c r="L21" s="51">
        <f t="shared" si="0"/>
        <v>1514</v>
      </c>
      <c r="M21" s="52">
        <f t="shared" si="1"/>
        <v>0.10775033805423107</v>
      </c>
      <c r="N21" s="24">
        <v>15603</v>
      </c>
      <c r="O21" s="34">
        <f t="shared" si="2"/>
        <v>38</v>
      </c>
      <c r="P21" s="33">
        <f t="shared" si="3"/>
        <v>2.441374879537328E-3</v>
      </c>
      <c r="Q21" s="64">
        <v>16233</v>
      </c>
      <c r="R21" s="58">
        <f t="shared" si="4"/>
        <v>630</v>
      </c>
      <c r="S21" s="59">
        <f t="shared" si="5"/>
        <v>4.037685060565277E-2</v>
      </c>
      <c r="T21" s="78">
        <v>16358</v>
      </c>
      <c r="U21" s="51">
        <f t="shared" si="6"/>
        <v>125</v>
      </c>
      <c r="V21" s="52">
        <f t="shared" si="7"/>
        <v>7.7003634571550794E-3</v>
      </c>
    </row>
    <row r="22" spans="1:22" ht="15" x14ac:dyDescent="0.45">
      <c r="A22" s="26" t="s">
        <v>15</v>
      </c>
      <c r="B22" s="7">
        <v>126</v>
      </c>
      <c r="C22" s="8">
        <v>6</v>
      </c>
      <c r="D22" s="7"/>
      <c r="E22" s="16">
        <v>140</v>
      </c>
      <c r="F22" s="17">
        <v>14</v>
      </c>
      <c r="G22" s="31">
        <f t="shared" si="8"/>
        <v>0.11111111111111116</v>
      </c>
      <c r="H22" s="20">
        <v>140</v>
      </c>
      <c r="I22" s="21">
        <v>0</v>
      </c>
      <c r="J22" s="32">
        <f>(H22/E22)-1</f>
        <v>0</v>
      </c>
      <c r="K22" s="16">
        <v>146</v>
      </c>
      <c r="L22" s="51">
        <f t="shared" si="0"/>
        <v>6</v>
      </c>
      <c r="M22" s="52">
        <f t="shared" si="1"/>
        <v>4.2857142857142927E-2</v>
      </c>
      <c r="N22" s="24">
        <v>146</v>
      </c>
      <c r="O22" s="34">
        <f t="shared" si="2"/>
        <v>0</v>
      </c>
      <c r="P22" s="33">
        <f t="shared" si="3"/>
        <v>0</v>
      </c>
      <c r="Q22" s="63">
        <v>145</v>
      </c>
      <c r="R22" s="58">
        <f t="shared" si="4"/>
        <v>-1</v>
      </c>
      <c r="S22" s="59">
        <f t="shared" si="5"/>
        <v>-6.8493150684931781E-3</v>
      </c>
      <c r="T22" s="77">
        <v>147</v>
      </c>
      <c r="U22" s="51">
        <f t="shared" si="6"/>
        <v>2</v>
      </c>
      <c r="V22" s="52">
        <f t="shared" si="7"/>
        <v>1.379310344827589E-2</v>
      </c>
    </row>
    <row r="23" spans="1:22" s="1" customFormat="1" x14ac:dyDescent="0.4">
      <c r="A23" s="26" t="s">
        <v>16</v>
      </c>
      <c r="B23" s="38">
        <f>SUM(B10:B22)</f>
        <v>121795</v>
      </c>
      <c r="C23" s="42">
        <f>SUM(C10:C22)</f>
        <v>3502</v>
      </c>
      <c r="D23" s="28"/>
      <c r="E23" s="39">
        <f>SUM(E10:E22)</f>
        <v>125344</v>
      </c>
      <c r="F23" s="43">
        <f>SUM(F10:F22)</f>
        <v>3549</v>
      </c>
      <c r="G23" s="46">
        <f>(E23/B23)-1</f>
        <v>2.9139127221971428E-2</v>
      </c>
      <c r="H23" s="40">
        <f>SUM(H10:H22)</f>
        <v>127642</v>
      </c>
      <c r="I23" s="44">
        <f>SUM(I10:I22)</f>
        <v>2302</v>
      </c>
      <c r="J23" s="47">
        <f>(H23/E23)-1</f>
        <v>1.8333546081184648E-2</v>
      </c>
      <c r="K23" s="53">
        <f>SUM(K10:K22)</f>
        <v>136968</v>
      </c>
      <c r="L23" s="54">
        <f>SUM(L10:L22)</f>
        <v>9326</v>
      </c>
      <c r="M23" s="55">
        <f t="shared" si="1"/>
        <v>7.306372510615633E-2</v>
      </c>
      <c r="N23" s="41">
        <f>SUM(N10:N22)</f>
        <v>138754</v>
      </c>
      <c r="O23" s="45">
        <f>SUM(O10:O22)</f>
        <v>1786</v>
      </c>
      <c r="P23" s="48">
        <f t="shared" si="3"/>
        <v>1.3039542082822209E-2</v>
      </c>
      <c r="Q23" s="60">
        <f>SUM(Q10:Q22)</f>
        <v>140426</v>
      </c>
      <c r="R23" s="61">
        <f>SUM(R10:R22)</f>
        <v>1672</v>
      </c>
      <c r="S23" s="62">
        <f t="shared" si="5"/>
        <v>1.205010306009191E-2</v>
      </c>
      <c r="T23" s="53">
        <f>SUM(T10:T22)</f>
        <v>147241</v>
      </c>
      <c r="U23" s="54">
        <f>SUM(U10:U22)</f>
        <v>6815</v>
      </c>
      <c r="V23" s="55">
        <f t="shared" si="7"/>
        <v>4.8530898836397718E-2</v>
      </c>
    </row>
    <row r="24" spans="1:22" x14ac:dyDescent="0.4">
      <c r="A24" s="25"/>
      <c r="B24" s="9"/>
      <c r="C24" s="9"/>
      <c r="D24" s="9"/>
      <c r="E24" s="4"/>
      <c r="F24" s="9"/>
      <c r="G24" s="9"/>
      <c r="H24" s="9"/>
      <c r="I24" s="9"/>
      <c r="J24" s="9"/>
      <c r="K24" s="9"/>
      <c r="L24" s="9"/>
      <c r="M24" s="11"/>
      <c r="N24" s="11"/>
      <c r="O24" s="4"/>
      <c r="P24" s="4"/>
      <c r="Q24" s="11"/>
      <c r="R24" s="4"/>
      <c r="S24" s="4"/>
      <c r="T24" s="11"/>
      <c r="U24" s="4"/>
      <c r="V24" s="4"/>
    </row>
    <row r="25" spans="1:22" ht="15.35" x14ac:dyDescent="0.5">
      <c r="A25" s="27"/>
      <c r="B25" s="76" t="s">
        <v>21</v>
      </c>
      <c r="C25" s="76"/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</row>
    <row r="26" spans="1:22" s="1" customFormat="1" x14ac:dyDescent="0.4">
      <c r="A26" s="26" t="s">
        <v>0</v>
      </c>
      <c r="B26" s="12">
        <v>19072</v>
      </c>
      <c r="C26" s="13">
        <v>325</v>
      </c>
      <c r="D26" s="14">
        <v>0.15659999999999999</v>
      </c>
      <c r="E26" s="12">
        <f>E10+E11+E12+E13+E14+E15+E16</f>
        <v>19338</v>
      </c>
      <c r="F26" s="29">
        <f>F10+F11+F12+F13+F14+F15+F16</f>
        <v>266</v>
      </c>
      <c r="G26" s="30">
        <f>(E26/B26)-1</f>
        <v>1.3947147651006686E-2</v>
      </c>
      <c r="H26" s="12">
        <v>19687</v>
      </c>
      <c r="I26" s="10">
        <v>349</v>
      </c>
      <c r="J26" s="30">
        <f>(H26/E26)-1</f>
        <v>1.8047367876719456E-2</v>
      </c>
      <c r="K26" s="37">
        <f>K10+K11+K12+K13+K14+K15+K16</f>
        <v>19720</v>
      </c>
      <c r="L26" s="35">
        <f>SUM(L10:L16)</f>
        <v>33</v>
      </c>
      <c r="M26" s="36">
        <f>(K26/H26)-1</f>
        <v>1.6762330471884468E-3</v>
      </c>
      <c r="N26" s="37">
        <f>N10+N11+N12+N13+N14+N15+N16</f>
        <v>20070</v>
      </c>
      <c r="O26" s="35">
        <f>SUM(O10:O16)</f>
        <v>350</v>
      </c>
      <c r="P26" s="36">
        <f>(N26/K26)-1</f>
        <v>1.774847870182561E-2</v>
      </c>
      <c r="Q26" s="37">
        <f>Q10+Q11+Q12+Q13+Q14+Q15+Q16</f>
        <v>19883</v>
      </c>
      <c r="R26" s="35">
        <f>SUM(R10:R16)</f>
        <v>-187</v>
      </c>
      <c r="S26" s="36">
        <f>(Q26/N26)-1</f>
        <v>-9.3173891380169405E-3</v>
      </c>
      <c r="T26" s="37">
        <f>T10+T11+T12+T13+T14+T15+T16</f>
        <v>20174</v>
      </c>
      <c r="U26" s="35">
        <f>SUM(U10:U16)</f>
        <v>291</v>
      </c>
      <c r="V26" s="36">
        <f>(T26/Q26)-1</f>
        <v>1.4635618367449643E-2</v>
      </c>
    </row>
    <row r="27" spans="1:22" s="1" customFormat="1" x14ac:dyDescent="0.4">
      <c r="A27" s="26" t="s">
        <v>8</v>
      </c>
      <c r="B27" s="12">
        <v>61997</v>
      </c>
      <c r="C27" s="13">
        <v>1599</v>
      </c>
      <c r="D27" s="14">
        <v>0.50900000000000001</v>
      </c>
      <c r="E27" s="12">
        <f>E17</f>
        <v>63077</v>
      </c>
      <c r="F27" s="29">
        <f>F17</f>
        <v>1080</v>
      </c>
      <c r="G27" s="30">
        <f t="shared" ref="G27:G28" si="9">(E27/B27)-1</f>
        <v>1.7420197751504052E-2</v>
      </c>
      <c r="H27" s="12">
        <v>64039</v>
      </c>
      <c r="I27" s="10">
        <v>962</v>
      </c>
      <c r="J27" s="30">
        <f>(H27/E27)-1</f>
        <v>1.525120091316956E-2</v>
      </c>
      <c r="K27" s="37">
        <f>K17</f>
        <v>64673</v>
      </c>
      <c r="L27" s="35">
        <f>SUM(L17)</f>
        <v>634</v>
      </c>
      <c r="M27" s="36">
        <f>(K27/H27)-1</f>
        <v>9.9002170552320301E-3</v>
      </c>
      <c r="N27" s="37">
        <f>N17</f>
        <v>65517</v>
      </c>
      <c r="O27" s="35">
        <f>SUM(O17)</f>
        <v>844</v>
      </c>
      <c r="P27" s="36">
        <f>(N27/K27)-1</f>
        <v>1.3050268272694954E-2</v>
      </c>
      <c r="Q27" s="37">
        <f>Q17</f>
        <v>66331</v>
      </c>
      <c r="R27" s="35">
        <f>SUM(R17)</f>
        <v>814</v>
      </c>
      <c r="S27" s="36">
        <f>(Q27/N27)-1</f>
        <v>1.2424256299891523E-2</v>
      </c>
      <c r="T27" s="37">
        <f>T17</f>
        <v>67380</v>
      </c>
      <c r="U27" s="35">
        <f>SUM(U17)</f>
        <v>1049</v>
      </c>
      <c r="V27" s="36">
        <f>(T27/Q27)-1</f>
        <v>1.5814626645158425E-2</v>
      </c>
    </row>
    <row r="28" spans="1:22" s="1" customFormat="1" x14ac:dyDescent="0.4">
      <c r="A28" s="26" t="s">
        <v>10</v>
      </c>
      <c r="B28" s="12">
        <v>40726</v>
      </c>
      <c r="C28" s="13">
        <v>1578</v>
      </c>
      <c r="D28" s="14">
        <v>0.33439999999999998</v>
      </c>
      <c r="E28" s="12">
        <f>E18+E19+E20+E21+E22</f>
        <v>42929</v>
      </c>
      <c r="F28" s="29">
        <f>F18+F19+F20+F21+F22</f>
        <v>2203</v>
      </c>
      <c r="G28" s="30">
        <f t="shared" si="9"/>
        <v>5.4093208269901272E-2</v>
      </c>
      <c r="H28" s="12">
        <v>43916</v>
      </c>
      <c r="I28" s="10">
        <v>987</v>
      </c>
      <c r="J28" s="30">
        <f>(H28/E28)-1</f>
        <v>2.299145100048916E-2</v>
      </c>
      <c r="K28" s="37">
        <f>K18+K19+K20+K21+K22</f>
        <v>52575</v>
      </c>
      <c r="L28" s="35">
        <f>SUM(L18:L22)</f>
        <v>8659</v>
      </c>
      <c r="M28" s="36">
        <f>(K28/H28)-1</f>
        <v>0.19717187357682842</v>
      </c>
      <c r="N28" s="37">
        <f>N18+N19+N20+N21+N22</f>
        <v>53167</v>
      </c>
      <c r="O28" s="35">
        <f>SUM(O18:O22)</f>
        <v>592</v>
      </c>
      <c r="P28" s="36">
        <f>(N28/K28)-1</f>
        <v>1.1260104612458299E-2</v>
      </c>
      <c r="Q28" s="37">
        <f>Q18+Q19+Q20+Q21+Q22</f>
        <v>54212</v>
      </c>
      <c r="R28" s="35">
        <f>SUM(R18:R22)</f>
        <v>1045</v>
      </c>
      <c r="S28" s="36">
        <f>(Q28/N28)-1</f>
        <v>1.9655049184644557E-2</v>
      </c>
      <c r="T28" s="37">
        <f>T18+T19+T20+T21+T22</f>
        <v>59687</v>
      </c>
      <c r="U28" s="35">
        <f>SUM(U18:U22)</f>
        <v>5475</v>
      </c>
      <c r="V28" s="36">
        <f>(T28/Q28)-1</f>
        <v>0.10099240020659628</v>
      </c>
    </row>
    <row r="29" spans="1:22" x14ac:dyDescent="0.4">
      <c r="A29" s="71"/>
      <c r="B29" s="72"/>
      <c r="C29" s="72"/>
      <c r="D29" s="72"/>
      <c r="E29" s="72"/>
      <c r="F29" s="72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</row>
    <row r="30" spans="1:22" x14ac:dyDescent="0.4">
      <c r="A30" s="69"/>
      <c r="B30" s="70"/>
      <c r="C30" s="70"/>
      <c r="D30" s="70"/>
      <c r="E30" s="70"/>
      <c r="F30" s="70"/>
      <c r="G30" s="70"/>
      <c r="H30" s="70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</row>
    <row r="31" spans="1:22" x14ac:dyDescent="0.4">
      <c r="A31" s="69"/>
      <c r="B31" s="70"/>
      <c r="C31" s="70"/>
      <c r="D31" s="70"/>
      <c r="E31" s="70"/>
      <c r="F31" s="70"/>
      <c r="G31" s="70"/>
      <c r="H31" s="70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</row>
    <row r="32" spans="1:22" ht="5.7" customHeight="1" x14ac:dyDescent="0.4">
      <c r="A32" s="67"/>
      <c r="B32" s="68"/>
      <c r="C32" s="68"/>
      <c r="D32" s="68"/>
      <c r="E32" s="68"/>
      <c r="F32" s="68"/>
      <c r="G32" s="68"/>
      <c r="H32" s="68"/>
      <c r="I32" s="68"/>
      <c r="J32" s="68"/>
      <c r="K32" s="68"/>
      <c r="L32" s="68"/>
      <c r="M32" s="68"/>
      <c r="N32" s="68"/>
      <c r="O32" s="68"/>
      <c r="P32" s="68"/>
      <c r="Q32" s="68"/>
      <c r="R32" s="68"/>
      <c r="S32" s="68"/>
      <c r="T32" s="68"/>
      <c r="U32" s="68"/>
      <c r="V32" s="68"/>
    </row>
    <row r="33" spans="1:22" x14ac:dyDescent="0.4">
      <c r="A33" s="69" t="s">
        <v>29</v>
      </c>
      <c r="B33" s="70"/>
      <c r="C33" s="70"/>
      <c r="D33" s="70"/>
      <c r="E33" s="70"/>
      <c r="F33" s="70"/>
      <c r="G33" s="70"/>
      <c r="H33" s="70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</row>
    <row r="34" spans="1:22" x14ac:dyDescent="0.4">
      <c r="A34" s="49"/>
      <c r="B34" s="49"/>
      <c r="C34" s="49"/>
      <c r="D34" s="49"/>
      <c r="E34" s="49"/>
      <c r="F34" s="49"/>
      <c r="G34" s="49"/>
      <c r="H34" s="49"/>
      <c r="I34" s="49"/>
      <c r="J34" s="49"/>
      <c r="K34" s="49"/>
      <c r="L34" s="49"/>
      <c r="M34" s="49"/>
    </row>
  </sheetData>
  <mergeCells count="14">
    <mergeCell ref="T7:V7"/>
    <mergeCell ref="A6:V6"/>
    <mergeCell ref="A1:V5"/>
    <mergeCell ref="A32:V32"/>
    <mergeCell ref="A29:V31"/>
    <mergeCell ref="Q7:S7"/>
    <mergeCell ref="K7:M7"/>
    <mergeCell ref="A7:A8"/>
    <mergeCell ref="B7:D7"/>
    <mergeCell ref="E7:G7"/>
    <mergeCell ref="H7:J7"/>
    <mergeCell ref="N7:P7"/>
    <mergeCell ref="B25:P25"/>
    <mergeCell ref="A33:V33"/>
  </mergeCells>
  <pageMargins left="0.25" right="0.25" top="0.75" bottom="0.75" header="0.3" footer="0.3"/>
  <pageSetup scale="6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3.7" x14ac:dyDescent="0.4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3.7" x14ac:dyDescent="0.4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Roger Régimbal</dc:creator>
  <cp:lastModifiedBy>Roger Régimbal</cp:lastModifiedBy>
  <cp:lastPrinted>2019-05-10T13:39:05Z</cp:lastPrinted>
  <dcterms:created xsi:type="dcterms:W3CDTF">2016-04-28T18:15:06Z</dcterms:created>
  <dcterms:modified xsi:type="dcterms:W3CDTF">2019-05-10T13:40:02Z</dcterms:modified>
</cp:coreProperties>
</file>